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kunagananako\Box\営業推進局\営推MTG\■枠ファインダ／SAS\他局参考資料／営業サイトUPROAD資料\営業サイト掲載資料元データ\"/>
    </mc:Choice>
  </mc:AlternateContent>
  <xr:revisionPtr revIDLastSave="0" documentId="13_ncr:1_{148F7EA3-7B02-4D6A-98CE-AAC2274C0FFE}" xr6:coauthVersionLast="47" xr6:coauthVersionMax="47" xr10:uidLastSave="{00000000-0000-0000-0000-000000000000}"/>
  <bookViews>
    <workbookView xWindow="28680" yWindow="-120" windowWidth="29040" windowHeight="15720" xr2:uid="{591BE5CF-B40D-4198-897F-24DEBC8F4B67}"/>
  </bookViews>
  <sheets>
    <sheet name="BS11キャンセル早見表" sheetId="1" r:id="rId1"/>
  </sheets>
  <definedNames>
    <definedName name="_xlnm.Print_Area" localSheetId="0">BS11キャンセル早見表!$A$1:$K$41</definedName>
    <definedName name="祝日リスト">BS11キャンセル早見表!$M$2:$M$91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1" i="1" l="1"/>
  <c r="H20" i="1"/>
  <c r="F22" i="1"/>
  <c r="G22" i="1" s="1"/>
  <c r="H14" i="1"/>
  <c r="I14" i="1" s="1"/>
  <c r="D22" i="1" s="1"/>
  <c r="H13" i="1"/>
  <c r="I13" i="1" s="1"/>
  <c r="G21" i="1" s="1"/>
  <c r="H12" i="1"/>
  <c r="I12" i="1" s="1"/>
  <c r="D21" i="1" s="1"/>
  <c r="H11" i="1"/>
  <c r="I11" i="1" s="1"/>
  <c r="G20" i="1" s="1"/>
  <c r="H10" i="1"/>
  <c r="I10" i="1" s="1"/>
  <c r="D20" i="1" s="1"/>
  <c r="H9" i="1"/>
  <c r="I9" i="1" s="1"/>
  <c r="C20" i="1" l="1"/>
  <c r="F19" i="1"/>
  <c r="F20" i="1"/>
  <c r="G19" i="1"/>
  <c r="C21" i="1"/>
  <c r="F21" i="1"/>
  <c r="C22" i="1"/>
</calcChain>
</file>

<file path=xl/sharedStrings.xml><?xml version="1.0" encoding="utf-8"?>
<sst xmlns="http://schemas.openxmlformats.org/spreadsheetml/2006/main" count="57" uniqueCount="47">
  <si>
    <t>該当OA日</t>
    <rPh sb="0" eb="2">
      <t>ガイトウ</t>
    </rPh>
    <rPh sb="4" eb="5">
      <t>ヒ</t>
    </rPh>
    <phoneticPr fontId="1"/>
  </si>
  <si>
    <t>BS11 キャンセル早見表</t>
    <rPh sb="10" eb="12">
      <t>ハヤミ</t>
    </rPh>
    <rPh sb="12" eb="13">
      <t>ヒョウ</t>
    </rPh>
    <phoneticPr fontId="1"/>
  </si>
  <si>
    <t>版</t>
    <rPh sb="0" eb="1">
      <t>バン</t>
    </rPh>
    <phoneticPr fontId="1"/>
  </si>
  <si>
    <t>該当枠料金</t>
    <rPh sb="0" eb="2">
      <t>ガイトウ</t>
    </rPh>
    <rPh sb="2" eb="3">
      <t>ワク</t>
    </rPh>
    <rPh sb="3" eb="5">
      <t>リョウキン</t>
    </rPh>
    <phoneticPr fontId="1"/>
  </si>
  <si>
    <t>円</t>
    <rPh sb="0" eb="1">
      <t>エン</t>
    </rPh>
    <phoneticPr fontId="1"/>
  </si>
  <si>
    <t>■キャンセル規定</t>
    <rPh sb="6" eb="8">
      <t>キテイ</t>
    </rPh>
    <phoneticPr fontId="1"/>
  </si>
  <si>
    <t>28日前以前</t>
    <rPh sb="2" eb="3">
      <t>ニチ</t>
    </rPh>
    <rPh sb="3" eb="4">
      <t>マエ</t>
    </rPh>
    <rPh sb="4" eb="6">
      <t>イゼン</t>
    </rPh>
    <phoneticPr fontId="1"/>
  </si>
  <si>
    <t>無料</t>
    <rPh sb="0" eb="2">
      <t>ムリョウ</t>
    </rPh>
    <phoneticPr fontId="1"/>
  </si>
  <si>
    <t>27日前∼21日前</t>
    <rPh sb="2" eb="4">
      <t>ニチマエ</t>
    </rPh>
    <rPh sb="7" eb="8">
      <t>ニチ</t>
    </rPh>
    <rPh sb="8" eb="9">
      <t>マエ</t>
    </rPh>
    <phoneticPr fontId="1"/>
  </si>
  <si>
    <t>該当料金の25％</t>
    <rPh sb="0" eb="2">
      <t>ガイトウ</t>
    </rPh>
    <rPh sb="2" eb="4">
      <t>リョウキン</t>
    </rPh>
    <phoneticPr fontId="1"/>
  </si>
  <si>
    <t>20日前∼14日前</t>
    <rPh sb="2" eb="4">
      <t>ニチマエ</t>
    </rPh>
    <rPh sb="7" eb="9">
      <t>ニチマエ</t>
    </rPh>
    <phoneticPr fontId="1"/>
  </si>
  <si>
    <t>該当枠料金の50％</t>
    <rPh sb="0" eb="2">
      <t>ガイトウ</t>
    </rPh>
    <rPh sb="2" eb="3">
      <t>ワク</t>
    </rPh>
    <rPh sb="3" eb="5">
      <t>リョウキン</t>
    </rPh>
    <phoneticPr fontId="1"/>
  </si>
  <si>
    <t>13日前∼OA日</t>
    <rPh sb="2" eb="4">
      <t>ニチマエ</t>
    </rPh>
    <rPh sb="7" eb="8">
      <t>ヒ</t>
    </rPh>
    <phoneticPr fontId="1"/>
  </si>
  <si>
    <t>キャンセル不可</t>
    <rPh sb="5" eb="7">
      <t>フカ</t>
    </rPh>
    <phoneticPr fontId="1"/>
  </si>
  <si>
    <t>■自動計算</t>
    <rPh sb="1" eb="3">
      <t>ジドウ</t>
    </rPh>
    <rPh sb="3" eb="5">
      <t>ケイサン</t>
    </rPh>
    <phoneticPr fontId="1"/>
  </si>
  <si>
    <t>28日前</t>
    <rPh sb="2" eb="4">
      <t>ニチマエ</t>
    </rPh>
    <phoneticPr fontId="1"/>
  </si>
  <si>
    <t>27日前</t>
    <rPh sb="2" eb="4">
      <t>ニチマエ</t>
    </rPh>
    <phoneticPr fontId="1"/>
  </si>
  <si>
    <t>21日前</t>
    <rPh sb="2" eb="4">
      <t>ニチマエ</t>
    </rPh>
    <phoneticPr fontId="1"/>
  </si>
  <si>
    <t>20日前</t>
    <rPh sb="2" eb="4">
      <t>ニチマエ</t>
    </rPh>
    <phoneticPr fontId="1"/>
  </si>
  <si>
    <t>14日前</t>
    <rPh sb="2" eb="4">
      <t>ニチマエ</t>
    </rPh>
    <phoneticPr fontId="1"/>
  </si>
  <si>
    <t>13日前</t>
    <rPh sb="2" eb="4">
      <t>ニチマエ</t>
    </rPh>
    <phoneticPr fontId="1"/>
  </si>
  <si>
    <t>キャンセル依頼日</t>
    <rPh sb="5" eb="8">
      <t>イライビ</t>
    </rPh>
    <phoneticPr fontId="1"/>
  </si>
  <si>
    <t>キャンセル金額</t>
    <rPh sb="5" eb="7">
      <t>キンガク</t>
    </rPh>
    <phoneticPr fontId="1"/>
  </si>
  <si>
    <t>~</t>
    <phoneticPr fontId="1"/>
  </si>
  <si>
    <t>28日以前</t>
    <rPh sb="2" eb="3">
      <t>ニチ</t>
    </rPh>
    <rPh sb="3" eb="5">
      <t>イゼン</t>
    </rPh>
    <phoneticPr fontId="1"/>
  </si>
  <si>
    <t>20日前～14日前</t>
    <rPh sb="2" eb="4">
      <t>ニチマエ</t>
    </rPh>
    <rPh sb="7" eb="9">
      <t>ニチマエ</t>
    </rPh>
    <phoneticPr fontId="1"/>
  </si>
  <si>
    <t>こちらにご入力ください</t>
    <rPh sb="5" eb="7">
      <t>ニュウリョク</t>
    </rPh>
    <phoneticPr fontId="1"/>
  </si>
  <si>
    <t>キャンセルする場合は下記のキャンセル料をお支払いただきます</t>
    <rPh sb="7" eb="9">
      <t>バアイ</t>
    </rPh>
    <rPh sb="10" eb="12">
      <t>カキ</t>
    </rPh>
    <rPh sb="18" eb="19">
      <t>リョウ</t>
    </rPh>
    <rPh sb="21" eb="23">
      <t>シハラ</t>
    </rPh>
    <phoneticPr fontId="1"/>
  </si>
  <si>
    <t>■キャンセル料については、キャンセル申し込みされた日付にて判定をいたします。</t>
    <rPh sb="6" eb="7">
      <t>リョウ</t>
    </rPh>
    <rPh sb="18" eb="19">
      <t>モウ</t>
    </rPh>
    <rPh sb="20" eb="21">
      <t>コ</t>
    </rPh>
    <rPh sb="25" eb="26">
      <t>ヒ</t>
    </rPh>
    <rPh sb="26" eb="27">
      <t>ツ</t>
    </rPh>
    <rPh sb="29" eb="31">
      <t>ハンテイ</t>
    </rPh>
    <phoneticPr fontId="1"/>
  </si>
  <si>
    <t>■日数管理は、営業日ではなく実際の日数で計算し、基準は日本時間の０時をもって日数管理を行います。</t>
    <rPh sb="7" eb="10">
      <t>エイギョウビ</t>
    </rPh>
    <phoneticPr fontId="1"/>
  </si>
  <si>
    <t>■キャンセルされたＣＭ枠は、本商品のセールス期間中であれば、弊社はリセールスを行うことができます。</t>
    <phoneticPr fontId="1"/>
  </si>
  <si>
    <t>■キャンセル料は、消費税不課税となります。</t>
    <phoneticPr fontId="1"/>
  </si>
  <si>
    <t>契約成立後に広告主様・広告会社様の都合により、本商品を</t>
    <rPh sb="0" eb="2">
      <t>ケイヤク</t>
    </rPh>
    <rPh sb="2" eb="4">
      <t>セイリツ</t>
    </rPh>
    <rPh sb="4" eb="5">
      <t>ゴ</t>
    </rPh>
    <rPh sb="6" eb="10">
      <t>コウコクヌシサマ</t>
    </rPh>
    <rPh sb="11" eb="13">
      <t>コウコク</t>
    </rPh>
    <rPh sb="13" eb="15">
      <t>カイシャ</t>
    </rPh>
    <rPh sb="15" eb="16">
      <t>サマ</t>
    </rPh>
    <rPh sb="17" eb="19">
      <t>ツゴウ</t>
    </rPh>
    <rPh sb="23" eb="24">
      <t>ホン</t>
    </rPh>
    <rPh sb="24" eb="26">
      <t>ショウヒン</t>
    </rPh>
    <phoneticPr fontId="1"/>
  </si>
  <si>
    <t>祝日リスト（2026-2030年）</t>
  </si>
  <si>
    <r>
      <t>■キャンセルを希望される場合は、</t>
    </r>
    <r>
      <rPr>
        <b/>
        <sz val="11"/>
        <color rgb="FFFF0000"/>
        <rFont val="游ゴシック"/>
        <family val="3"/>
        <charset val="128"/>
        <scheme val="minor"/>
      </rPr>
      <t>「枠ファインダ」よりキャンセル申込みを行った上で、</t>
    </r>
    <r>
      <rPr>
        <sz val="11"/>
        <color theme="1"/>
        <rFont val="游ゴシック"/>
        <family val="2"/>
        <charset val="128"/>
        <scheme val="minor"/>
      </rPr>
      <t xml:space="preserve">
　</t>
    </r>
    <phoneticPr fontId="1"/>
  </si>
  <si>
    <r>
      <t>　</t>
    </r>
    <r>
      <rPr>
        <b/>
        <sz val="11"/>
        <color rgb="FFFF0000"/>
        <rFont val="游ゴシック"/>
        <family val="3"/>
        <charset val="128"/>
        <scheme val="minor"/>
      </rPr>
      <t>必ず弊社セールス担当者までキャンセルの依頼</t>
    </r>
    <r>
      <rPr>
        <sz val="11"/>
        <color theme="1"/>
        <rFont val="游ゴシック"/>
        <family val="2"/>
        <charset val="128"/>
        <scheme val="minor"/>
      </rPr>
      <t>をしてください。</t>
    </r>
    <phoneticPr fontId="1"/>
  </si>
  <si>
    <t>■キャンセル不可期間に該当する場合のCM素材については、弊社が対応可能と判断した場合に限り、</t>
    <phoneticPr fontId="1"/>
  </si>
  <si>
    <t>　別のCM素材またはAC素材のいずれかをご指定いただきます。なお、広告主様の変更には応じられません。</t>
    <phoneticPr fontId="1"/>
  </si>
  <si>
    <t>■キャンセル料の算出方法は、該当枠料金に上表のキャンセル料率を乗じて算出し、</t>
    <phoneticPr fontId="1"/>
  </si>
  <si>
    <t xml:space="preserve">   1円未満の端数が生じた場合は四捨五入します。</t>
    <phoneticPr fontId="1"/>
  </si>
  <si>
    <t>■発生したキャンセル料は、金額を算出したうえで、別途、広告会社様宛に請求書を送付します。</t>
    <phoneticPr fontId="1"/>
  </si>
  <si>
    <t>■キャンセル料が発生する期間（日数）・キャンセル料金については、上記の表通りとします。</t>
    <rPh sb="6" eb="7">
      <t>リョウ</t>
    </rPh>
    <rPh sb="8" eb="10">
      <t>ハッセイ</t>
    </rPh>
    <rPh sb="12" eb="14">
      <t>キカン</t>
    </rPh>
    <rPh sb="15" eb="17">
      <t>ニッスウ</t>
    </rPh>
    <rPh sb="24" eb="25">
      <t>リョウ</t>
    </rPh>
    <rPh sb="25" eb="26">
      <t>キン</t>
    </rPh>
    <rPh sb="32" eb="34">
      <t>ジョウキ</t>
    </rPh>
    <rPh sb="35" eb="36">
      <t>ヒョウ</t>
    </rPh>
    <rPh sb="36" eb="37">
      <t>トオ</t>
    </rPh>
    <phoneticPr fontId="1"/>
  </si>
  <si>
    <t>　期間は、OA日を起点として算出するものとし、放送前日を1日前とします。</t>
    <phoneticPr fontId="1"/>
  </si>
  <si>
    <t>【お問い合わせ先】</t>
    <rPh sb="2" eb="3">
      <t>ト</t>
    </rPh>
    <rPh sb="4" eb="5">
      <t>ア</t>
    </rPh>
    <rPh sb="7" eb="8">
      <t>サキ</t>
    </rPh>
    <phoneticPr fontId="1"/>
  </si>
  <si>
    <t>日本BS放送株式会社</t>
    <phoneticPr fontId="1"/>
  </si>
  <si>
    <t>営業局営業戦略部</t>
    <rPh sb="0" eb="2">
      <t>エイギョウ</t>
    </rPh>
    <rPh sb="2" eb="3">
      <t>キョク</t>
    </rPh>
    <rPh sb="3" eb="5">
      <t>エイギョウ</t>
    </rPh>
    <rPh sb="5" eb="7">
      <t>センリャク</t>
    </rPh>
    <rPh sb="7" eb="8">
      <t>ブ</t>
    </rPh>
    <phoneticPr fontId="1"/>
  </si>
  <si>
    <t>03-3518-1801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</si>
</sst>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6"/>
      <color theme="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/>
      <bottom style="thick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31" fontId="0" fillId="0" borderId="0" xfId="0" applyNumberFormat="1">
      <alignment vertical="center"/>
    </xf>
    <xf numFmtId="0" fontId="6" fillId="0" borderId="0" xfId="0" applyFo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10" xfId="0" applyBorder="1">
      <alignment vertical="center"/>
    </xf>
    <xf numFmtId="14" fontId="0" fillId="4" borderId="3" xfId="0" applyNumberFormat="1" applyFill="1" applyBorder="1" applyAlignment="1">
      <alignment horizontal="center" vertical="center"/>
    </xf>
    <xf numFmtId="14" fontId="0" fillId="4" borderId="11" xfId="0" applyNumberFormat="1" applyFill="1" applyBorder="1" applyAlignment="1">
      <alignment horizontal="center" vertical="center"/>
    </xf>
    <xf numFmtId="14" fontId="0" fillId="4" borderId="12" xfId="0" applyNumberFormat="1" applyFill="1" applyBorder="1" applyAlignment="1">
      <alignment horizontal="center" vertical="center"/>
    </xf>
    <xf numFmtId="0" fontId="4" fillId="4" borderId="5" xfId="0" applyFont="1" applyFill="1" applyBorder="1">
      <alignment vertical="center"/>
    </xf>
    <xf numFmtId="0" fontId="4" fillId="4" borderId="7" xfId="0" applyFont="1" applyFill="1" applyBorder="1">
      <alignment vertical="center"/>
    </xf>
    <xf numFmtId="0" fontId="4" fillId="4" borderId="9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>
      <alignment vertical="center"/>
    </xf>
    <xf numFmtId="0" fontId="0" fillId="0" borderId="16" xfId="0" applyBorder="1" applyAlignment="1">
      <alignment horizontal="center" vertical="center"/>
    </xf>
    <xf numFmtId="0" fontId="0" fillId="4" borderId="21" xfId="0" applyFill="1" applyBorder="1">
      <alignment vertical="center"/>
    </xf>
    <xf numFmtId="0" fontId="0" fillId="4" borderId="24" xfId="0" applyFill="1" applyBorder="1">
      <alignment vertical="center"/>
    </xf>
    <xf numFmtId="0" fontId="0" fillId="4" borderId="26" xfId="0" applyFill="1" applyBorder="1">
      <alignment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14" fontId="0" fillId="0" borderId="33" xfId="0" applyNumberFormat="1" applyBorder="1" applyAlignment="1">
      <alignment horizontal="center" vertical="center"/>
    </xf>
    <xf numFmtId="14" fontId="0" fillId="0" borderId="35" xfId="0" applyNumberFormat="1" applyBorder="1" applyAlignment="1">
      <alignment horizontal="center" vertical="center"/>
    </xf>
    <xf numFmtId="14" fontId="0" fillId="0" borderId="37" xfId="0" applyNumberFormat="1" applyBorder="1" applyAlignment="1">
      <alignment horizontal="center" vertical="center"/>
    </xf>
    <xf numFmtId="14" fontId="0" fillId="0" borderId="39" xfId="0" applyNumberFormat="1" applyBorder="1" applyAlignment="1">
      <alignment horizontal="center" vertical="center"/>
    </xf>
    <xf numFmtId="14" fontId="0" fillId="0" borderId="40" xfId="0" applyNumberFormat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6" borderId="31" xfId="0" applyFill="1" applyBorder="1">
      <alignment vertical="center"/>
    </xf>
    <xf numFmtId="0" fontId="0" fillId="6" borderId="36" xfId="0" applyFill="1" applyBorder="1">
      <alignment vertical="center"/>
    </xf>
    <xf numFmtId="0" fontId="0" fillId="6" borderId="38" xfId="0" applyFill="1" applyBorder="1">
      <alignment vertical="center"/>
    </xf>
    <xf numFmtId="0" fontId="0" fillId="6" borderId="27" xfId="0" applyFill="1" applyBorder="1">
      <alignment vertical="center"/>
    </xf>
    <xf numFmtId="0" fontId="0" fillId="7" borderId="14" xfId="0" applyFill="1" applyBorder="1">
      <alignment vertical="center"/>
    </xf>
    <xf numFmtId="0" fontId="0" fillId="0" borderId="0" xfId="0" applyAlignment="1">
      <alignment vertical="center" wrapText="1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38" fontId="3" fillId="0" borderId="2" xfId="1" applyFont="1" applyBorder="1">
      <alignment vertical="center"/>
    </xf>
    <xf numFmtId="38" fontId="7" fillId="0" borderId="37" xfId="1" applyFont="1" applyBorder="1" applyAlignment="1">
      <alignment horizontal="center" vertical="center"/>
    </xf>
    <xf numFmtId="38" fontId="7" fillId="0" borderId="40" xfId="1" applyFont="1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right" vertical="center" wrapText="1"/>
    </xf>
    <xf numFmtId="0" fontId="0" fillId="4" borderId="6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4" fillId="7" borderId="29" xfId="0" applyFont="1" applyFill="1" applyBorder="1" applyAlignment="1">
      <alignment horizontal="center" vertical="center"/>
    </xf>
    <xf numFmtId="0" fontId="4" fillId="7" borderId="30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4" fillId="7" borderId="2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9">
    <dxf>
      <font>
        <color rgb="FFFFFFFF"/>
      </font>
      <fill>
        <patternFill patternType="solid">
          <fgColor indexed="64"/>
          <bgColor rgb="FF4A90D9"/>
        </patternFill>
      </fill>
    </dxf>
    <dxf>
      <font>
        <color rgb="FFFFFFFF"/>
      </font>
      <fill>
        <patternFill patternType="solid">
          <fgColor indexed="64"/>
          <bgColor rgb="FFFF6B6B"/>
        </patternFill>
      </fill>
    </dxf>
    <dxf>
      <font>
        <color rgb="FFFFFFFF"/>
      </font>
      <fill>
        <patternFill patternType="solid">
          <fgColor indexed="64"/>
          <bgColor rgb="FFFF6B6B"/>
        </patternFill>
      </fill>
    </dxf>
    <dxf>
      <font>
        <color rgb="FFFFFFFF"/>
      </font>
      <fill>
        <patternFill patternType="solid">
          <fgColor indexed="64"/>
          <bgColor rgb="FF4A90D9"/>
        </patternFill>
      </fill>
    </dxf>
    <dxf>
      <font>
        <color rgb="FFFFFFFF"/>
      </font>
      <fill>
        <patternFill patternType="solid">
          <fgColor indexed="64"/>
          <bgColor rgb="FFFF6B6B"/>
        </patternFill>
      </fill>
    </dxf>
    <dxf>
      <font>
        <color rgb="FFFFFFFF"/>
      </font>
      <fill>
        <patternFill patternType="solid">
          <fgColor indexed="64"/>
          <bgColor rgb="FFFF6B6B"/>
        </patternFill>
      </fill>
    </dxf>
    <dxf>
      <font>
        <color rgb="FFFFFFFF"/>
      </font>
      <fill>
        <patternFill patternType="solid">
          <fgColor indexed="64"/>
          <bgColor rgb="FF4A90D9"/>
        </patternFill>
      </fill>
    </dxf>
    <dxf>
      <font>
        <color rgb="FFFFFFFF"/>
      </font>
      <fill>
        <patternFill patternType="solid">
          <fgColor indexed="64"/>
          <bgColor rgb="FFFF6B6B"/>
        </patternFill>
      </fill>
    </dxf>
    <dxf>
      <font>
        <color rgb="FFFFFFFF"/>
      </font>
      <fill>
        <patternFill patternType="solid">
          <fgColor indexed="64"/>
          <bgColor rgb="FFFF6B6B"/>
        </patternFill>
      </fill>
    </dxf>
  </dxfs>
  <tableStyles count="0" defaultTableStyle="TableStyleMedium2" defaultPivotStyle="PivotStyleLight16"/>
  <colors>
    <mruColors>
      <color rgb="FFFF0000"/>
      <color rgb="FFFF0066"/>
      <color rgb="FFFFCC99"/>
      <color rgb="FFFF5050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A1E05-9026-47DE-AA2F-4DD604EA9226}">
  <sheetPr>
    <pageSetUpPr fitToPage="1"/>
  </sheetPr>
  <dimension ref="A1:R91"/>
  <sheetViews>
    <sheetView tabSelected="1" view="pageBreakPreview" zoomScale="124" zoomScaleNormal="106" zoomScaleSheetLayoutView="105" workbookViewId="0">
      <selection activeCell="C6" sqref="C6"/>
    </sheetView>
  </sheetViews>
  <sheetFormatPr defaultRowHeight="18" x14ac:dyDescent="0.45"/>
  <cols>
    <col min="1" max="1" width="5" customWidth="1"/>
    <col min="2" max="2" width="15.296875" bestFit="1" customWidth="1"/>
    <col min="3" max="3" width="25.09765625" bestFit="1" customWidth="1"/>
    <col min="4" max="4" width="5.5" customWidth="1"/>
    <col min="5" max="5" width="12.296875" customWidth="1"/>
    <col min="6" max="6" width="15.5" customWidth="1"/>
    <col min="7" max="7" width="4.8984375" customWidth="1"/>
    <col min="8" max="8" width="24.5" customWidth="1"/>
    <col min="9" max="9" width="3.19921875" bestFit="1" customWidth="1"/>
    <col min="10" max="10" width="17.69921875" customWidth="1"/>
    <col min="11" max="11" width="2.8984375" customWidth="1"/>
    <col min="13" max="13" width="0" hidden="1" customWidth="1"/>
    <col min="16" max="16" width="14.09765625" bestFit="1" customWidth="1"/>
  </cols>
  <sheetData>
    <row r="1" spans="1:18" ht="18" customHeight="1" x14ac:dyDescent="0.45">
      <c r="A1" s="58" t="s">
        <v>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39"/>
      <c r="M1" t="s">
        <v>33</v>
      </c>
      <c r="N1" s="2"/>
      <c r="O1" s="2"/>
      <c r="P1" s="2"/>
      <c r="Q1" s="2"/>
      <c r="R1" s="2"/>
    </row>
    <row r="2" spans="1:18" ht="18" customHeight="1" x14ac:dyDescent="0.4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39"/>
      <c r="M2" s="49">
        <v>46023</v>
      </c>
      <c r="N2" s="2"/>
      <c r="O2" s="2"/>
      <c r="P2" s="2"/>
      <c r="Q2" s="2"/>
      <c r="R2" s="2"/>
    </row>
    <row r="3" spans="1:18" x14ac:dyDescent="0.45">
      <c r="J3" s="1">
        <v>46296</v>
      </c>
      <c r="K3" t="s">
        <v>2</v>
      </c>
      <c r="M3" s="49">
        <v>46034</v>
      </c>
    </row>
    <row r="4" spans="1:18" ht="18.600000000000001" thickBot="1" x14ac:dyDescent="0.5">
      <c r="C4" s="66" t="s">
        <v>26</v>
      </c>
      <c r="D4" s="66"/>
      <c r="H4" t="s">
        <v>26</v>
      </c>
      <c r="M4" s="49">
        <v>46064</v>
      </c>
      <c r="P4" s="1"/>
    </row>
    <row r="5" spans="1:18" ht="33.6" customHeight="1" thickTop="1" thickBot="1" x14ac:dyDescent="0.5">
      <c r="B5" s="12" t="s">
        <v>0</v>
      </c>
      <c r="C5" s="75">
        <v>46357</v>
      </c>
      <c r="D5" s="76"/>
      <c r="F5" s="78" t="s">
        <v>3</v>
      </c>
      <c r="G5" s="79"/>
      <c r="H5" s="46">
        <v>50000</v>
      </c>
      <c r="I5" t="s">
        <v>4</v>
      </c>
      <c r="M5" s="49">
        <v>46076</v>
      </c>
    </row>
    <row r="6" spans="1:18" ht="20.399999999999999" customHeight="1" thickTop="1" x14ac:dyDescent="0.45">
      <c r="B6" s="42"/>
      <c r="C6" s="43"/>
      <c r="D6" s="43"/>
      <c r="F6" s="44"/>
      <c r="G6" s="44"/>
      <c r="H6" s="45"/>
      <c r="M6" s="49">
        <v>46101</v>
      </c>
    </row>
    <row r="7" spans="1:18" x14ac:dyDescent="0.45">
      <c r="M7" s="49">
        <v>46141</v>
      </c>
    </row>
    <row r="8" spans="1:18" ht="18.600000000000001" thickBot="1" x14ac:dyDescent="0.5">
      <c r="B8" s="40" t="s">
        <v>5</v>
      </c>
      <c r="F8" s="40" t="s">
        <v>14</v>
      </c>
      <c r="M8" s="49">
        <v>46145</v>
      </c>
    </row>
    <row r="9" spans="1:18" x14ac:dyDescent="0.45">
      <c r="B9" t="s">
        <v>32</v>
      </c>
      <c r="E9" s="4"/>
      <c r="F9" s="56" t="s">
        <v>15</v>
      </c>
      <c r="G9" s="57"/>
      <c r="H9" s="6">
        <f>C5-28</f>
        <v>46329</v>
      </c>
      <c r="I9" s="8" t="str">
        <f>TEXT(H9,"aaa")</f>
        <v>火</v>
      </c>
      <c r="M9" s="49">
        <v>46146</v>
      </c>
    </row>
    <row r="10" spans="1:18" ht="18.600000000000001" thickBot="1" x14ac:dyDescent="0.5">
      <c r="B10" t="s">
        <v>27</v>
      </c>
      <c r="F10" s="54" t="s">
        <v>16</v>
      </c>
      <c r="G10" s="55"/>
      <c r="H10" s="5">
        <f>C5-27</f>
        <v>46330</v>
      </c>
      <c r="I10" s="9" t="str">
        <f t="shared" ref="I10:I14" si="0">TEXT(H10,"aaa")</f>
        <v>水</v>
      </c>
      <c r="M10" s="49">
        <v>46147</v>
      </c>
    </row>
    <row r="11" spans="1:18" x14ac:dyDescent="0.45">
      <c r="B11" s="14" t="s">
        <v>6</v>
      </c>
      <c r="C11" s="73" t="s">
        <v>7</v>
      </c>
      <c r="D11" s="74"/>
      <c r="F11" s="54" t="s">
        <v>17</v>
      </c>
      <c r="G11" s="55"/>
      <c r="H11" s="5">
        <f>C5-21</f>
        <v>46336</v>
      </c>
      <c r="I11" s="9" t="str">
        <f t="shared" si="0"/>
        <v>火</v>
      </c>
      <c r="M11" s="49">
        <v>46148</v>
      </c>
    </row>
    <row r="12" spans="1:18" x14ac:dyDescent="0.45">
      <c r="B12" s="15" t="s">
        <v>8</v>
      </c>
      <c r="C12" s="71" t="s">
        <v>9</v>
      </c>
      <c r="D12" s="72"/>
      <c r="E12" s="4"/>
      <c r="F12" s="54" t="s">
        <v>18</v>
      </c>
      <c r="G12" s="55"/>
      <c r="H12" s="5">
        <f>C5-20</f>
        <v>46337</v>
      </c>
      <c r="I12" s="9" t="str">
        <f t="shared" si="0"/>
        <v>水</v>
      </c>
      <c r="M12" s="49">
        <v>46223</v>
      </c>
    </row>
    <row r="13" spans="1:18" x14ac:dyDescent="0.45">
      <c r="B13" s="15" t="s">
        <v>10</v>
      </c>
      <c r="C13" s="69" t="s">
        <v>11</v>
      </c>
      <c r="D13" s="70"/>
      <c r="F13" s="54" t="s">
        <v>19</v>
      </c>
      <c r="G13" s="55"/>
      <c r="H13" s="5">
        <f>C5-14</f>
        <v>46343</v>
      </c>
      <c r="I13" s="9" t="str">
        <f t="shared" si="0"/>
        <v>火</v>
      </c>
      <c r="M13" s="49">
        <v>46245</v>
      </c>
    </row>
    <row r="14" spans="1:18" ht="18.600000000000001" thickBot="1" x14ac:dyDescent="0.5">
      <c r="B14" s="16" t="s">
        <v>12</v>
      </c>
      <c r="C14" s="67" t="s">
        <v>13</v>
      </c>
      <c r="D14" s="68"/>
      <c r="F14" s="80" t="s">
        <v>20</v>
      </c>
      <c r="G14" s="81"/>
      <c r="H14" s="7">
        <f>C5-13</f>
        <v>46344</v>
      </c>
      <c r="I14" s="10" t="str">
        <f t="shared" si="0"/>
        <v>水</v>
      </c>
      <c r="M14" s="49">
        <v>46286</v>
      </c>
    </row>
    <row r="15" spans="1:18" x14ac:dyDescent="0.45">
      <c r="C15" s="11"/>
      <c r="D15" s="11"/>
      <c r="F15" s="11"/>
      <c r="G15" s="11"/>
      <c r="H15" s="3"/>
      <c r="I15" s="40"/>
      <c r="M15" s="49">
        <v>46287</v>
      </c>
    </row>
    <row r="16" spans="1:18" x14ac:dyDescent="0.45">
      <c r="M16" s="49">
        <v>46288</v>
      </c>
    </row>
    <row r="17" spans="2:13" ht="18.600000000000001" thickBot="1" x14ac:dyDescent="0.5">
      <c r="M17" s="49">
        <v>46307</v>
      </c>
    </row>
    <row r="18" spans="2:13" ht="18.600000000000001" thickBot="1" x14ac:dyDescent="0.5">
      <c r="B18" s="37"/>
      <c r="C18" s="77" t="s">
        <v>21</v>
      </c>
      <c r="D18" s="59"/>
      <c r="E18" s="59"/>
      <c r="F18" s="59"/>
      <c r="G18" s="60"/>
      <c r="H18" s="59" t="s">
        <v>22</v>
      </c>
      <c r="I18" s="60"/>
      <c r="M18" s="49">
        <v>46329</v>
      </c>
    </row>
    <row r="19" spans="2:13" ht="30.6" customHeight="1" x14ac:dyDescent="0.45">
      <c r="B19" s="33" t="s">
        <v>24</v>
      </c>
      <c r="C19" s="22"/>
      <c r="D19" s="23"/>
      <c r="E19" s="17" t="s">
        <v>23</v>
      </c>
      <c r="F19" s="24">
        <f>H9</f>
        <v>46329</v>
      </c>
      <c r="G19" s="18" t="str">
        <f>I9</f>
        <v>火</v>
      </c>
      <c r="H19" s="61" t="s">
        <v>7</v>
      </c>
      <c r="I19" s="62"/>
      <c r="M19" s="49">
        <v>46349</v>
      </c>
    </row>
    <row r="20" spans="2:13" ht="30.6" customHeight="1" x14ac:dyDescent="0.45">
      <c r="B20" s="34" t="s">
        <v>8</v>
      </c>
      <c r="C20" s="25">
        <f>H10</f>
        <v>46330</v>
      </c>
      <c r="D20" s="19" t="str">
        <f>I10</f>
        <v>水</v>
      </c>
      <c r="E20" s="19" t="s">
        <v>23</v>
      </c>
      <c r="F20" s="26">
        <f>H11</f>
        <v>46336</v>
      </c>
      <c r="G20" s="13" t="str">
        <f>I11</f>
        <v>火</v>
      </c>
      <c r="H20" s="47">
        <f>H5*0.25</f>
        <v>12500</v>
      </c>
      <c r="I20" s="13" t="s">
        <v>4</v>
      </c>
      <c r="M20" s="49">
        <v>46388</v>
      </c>
    </row>
    <row r="21" spans="2:13" ht="30.6" customHeight="1" x14ac:dyDescent="0.45">
      <c r="B21" s="35" t="s">
        <v>25</v>
      </c>
      <c r="C21" s="27">
        <f>H12</f>
        <v>46337</v>
      </c>
      <c r="D21" s="20" t="str">
        <f>I12</f>
        <v>水</v>
      </c>
      <c r="E21" s="20" t="s">
        <v>23</v>
      </c>
      <c r="F21" s="28">
        <f>H13</f>
        <v>46343</v>
      </c>
      <c r="G21" s="21" t="str">
        <f>I13</f>
        <v>火</v>
      </c>
      <c r="H21" s="48">
        <f>H5*0.5</f>
        <v>25000</v>
      </c>
      <c r="I21" s="21" t="s">
        <v>4</v>
      </c>
      <c r="M21" s="49">
        <v>46398</v>
      </c>
    </row>
    <row r="22" spans="2:13" ht="30.6" customHeight="1" thickBot="1" x14ac:dyDescent="0.5">
      <c r="B22" s="36" t="s">
        <v>12</v>
      </c>
      <c r="C22" s="29">
        <f>H14</f>
        <v>46344</v>
      </c>
      <c r="D22" s="30" t="str">
        <f>I14</f>
        <v>水</v>
      </c>
      <c r="E22" s="30" t="s">
        <v>23</v>
      </c>
      <c r="F22" s="31">
        <f>C5</f>
        <v>46357</v>
      </c>
      <c r="G22" s="32" t="str">
        <f>TEXT(F22,"aaa")</f>
        <v>火</v>
      </c>
      <c r="H22" s="64" t="s">
        <v>13</v>
      </c>
      <c r="I22" s="65"/>
      <c r="M22" s="49">
        <v>46429</v>
      </c>
    </row>
    <row r="23" spans="2:13" ht="17.399999999999999" customHeight="1" x14ac:dyDescent="0.45">
      <c r="C23" s="3"/>
      <c r="D23" s="11"/>
      <c r="E23" s="11"/>
      <c r="F23" s="3"/>
      <c r="G23" s="11"/>
      <c r="H23" s="41"/>
      <c r="I23" s="41"/>
      <c r="M23" s="49">
        <v>46441</v>
      </c>
    </row>
    <row r="24" spans="2:13" ht="17.399999999999999" customHeight="1" x14ac:dyDescent="0.45">
      <c r="C24" s="3"/>
      <c r="D24" s="11"/>
      <c r="E24" s="11"/>
      <c r="F24" s="3"/>
      <c r="G24" s="11"/>
      <c r="H24" s="41"/>
      <c r="I24" s="41"/>
      <c r="M24" s="49">
        <v>46467</v>
      </c>
    </row>
    <row r="25" spans="2:13" x14ac:dyDescent="0.45">
      <c r="M25" s="49">
        <v>46468</v>
      </c>
    </row>
    <row r="26" spans="2:13" ht="18" customHeight="1" x14ac:dyDescent="0.45">
      <c r="B26" t="s">
        <v>41</v>
      </c>
      <c r="C26" s="38"/>
      <c r="D26" s="38"/>
      <c r="E26" s="38"/>
      <c r="F26" s="38"/>
      <c r="G26" s="38"/>
      <c r="H26" s="38"/>
      <c r="I26" s="38"/>
      <c r="M26" s="49">
        <v>46506</v>
      </c>
    </row>
    <row r="27" spans="2:13" x14ac:dyDescent="0.45">
      <c r="B27" t="s">
        <v>42</v>
      </c>
      <c r="C27" s="38"/>
      <c r="D27" s="38"/>
      <c r="E27" s="38"/>
      <c r="F27" s="38"/>
      <c r="G27" s="38"/>
      <c r="H27" s="38"/>
      <c r="I27" s="38"/>
      <c r="M27" s="49">
        <v>46510</v>
      </c>
    </row>
    <row r="28" spans="2:13" x14ac:dyDescent="0.45">
      <c r="B28" t="s">
        <v>29</v>
      </c>
      <c r="M28" s="49">
        <v>46511</v>
      </c>
    </row>
    <row r="29" spans="2:13" ht="18" customHeight="1" x14ac:dyDescent="0.45">
      <c r="B29" t="s">
        <v>34</v>
      </c>
      <c r="C29" s="38"/>
      <c r="D29" s="38"/>
      <c r="E29" s="38"/>
      <c r="F29" s="38"/>
      <c r="G29" s="38"/>
      <c r="H29" s="38"/>
      <c r="J29" s="38"/>
      <c r="K29" s="38"/>
      <c r="M29" s="49">
        <v>46512</v>
      </c>
    </row>
    <row r="30" spans="2:13" ht="18" customHeight="1" x14ac:dyDescent="0.45">
      <c r="B30" t="s">
        <v>35</v>
      </c>
      <c r="C30" s="38"/>
      <c r="D30" s="38"/>
      <c r="E30" s="38"/>
      <c r="F30" s="38"/>
      <c r="G30" s="38"/>
      <c r="H30" s="38"/>
      <c r="I30" s="38"/>
      <c r="J30" s="38"/>
      <c r="K30" s="38"/>
      <c r="M30" s="49"/>
    </row>
    <row r="31" spans="2:13" ht="18" customHeight="1" x14ac:dyDescent="0.45">
      <c r="B31" t="s">
        <v>28</v>
      </c>
      <c r="C31" s="38"/>
      <c r="D31" s="38"/>
      <c r="E31" s="38"/>
      <c r="F31" s="38"/>
      <c r="G31" s="38"/>
      <c r="H31" s="38"/>
      <c r="I31" s="38"/>
      <c r="J31" s="38"/>
      <c r="K31" s="38"/>
      <c r="M31" s="49">
        <v>46587</v>
      </c>
    </row>
    <row r="32" spans="2:13" x14ac:dyDescent="0.45">
      <c r="B32" t="s">
        <v>30</v>
      </c>
      <c r="M32" s="49">
        <v>46610</v>
      </c>
    </row>
    <row r="33" spans="2:13" ht="18" customHeight="1" x14ac:dyDescent="0.45">
      <c r="B33" t="s">
        <v>36</v>
      </c>
      <c r="M33" s="49">
        <v>46650</v>
      </c>
    </row>
    <row r="34" spans="2:13" x14ac:dyDescent="0.45">
      <c r="B34" t="s">
        <v>37</v>
      </c>
      <c r="M34" s="49">
        <v>46653</v>
      </c>
    </row>
    <row r="35" spans="2:13" x14ac:dyDescent="0.45">
      <c r="B35" t="s">
        <v>31</v>
      </c>
      <c r="M35" s="49">
        <v>46671</v>
      </c>
    </row>
    <row r="36" spans="2:13" x14ac:dyDescent="0.45">
      <c r="B36" t="s">
        <v>38</v>
      </c>
      <c r="M36" s="49">
        <v>46694</v>
      </c>
    </row>
    <row r="37" spans="2:13" x14ac:dyDescent="0.45">
      <c r="B37" t="s">
        <v>39</v>
      </c>
      <c r="M37" s="49">
        <v>46714</v>
      </c>
    </row>
    <row r="38" spans="2:13" x14ac:dyDescent="0.45">
      <c r="B38" t="s">
        <v>40</v>
      </c>
      <c r="J38" s="63" t="s">
        <v>43</v>
      </c>
      <c r="K38" s="63"/>
      <c r="M38" s="49">
        <v>46753</v>
      </c>
    </row>
    <row r="39" spans="2:13" x14ac:dyDescent="0.45">
      <c r="J39" s="52" t="s">
        <v>44</v>
      </c>
      <c r="K39" s="52"/>
      <c r="M39" s="49">
        <v>46762</v>
      </c>
    </row>
    <row r="40" spans="2:13" x14ac:dyDescent="0.45">
      <c r="J40" s="52" t="s">
        <v>45</v>
      </c>
      <c r="K40" s="52"/>
      <c r="M40" s="49">
        <v>46794</v>
      </c>
    </row>
    <row r="41" spans="2:13" x14ac:dyDescent="0.45">
      <c r="I41" s="51"/>
      <c r="J41" s="53" t="s">
        <v>46</v>
      </c>
      <c r="K41" s="53"/>
      <c r="M41" s="49">
        <v>46806</v>
      </c>
    </row>
    <row r="42" spans="2:13" x14ac:dyDescent="0.45">
      <c r="J42" s="50"/>
      <c r="K42" s="50"/>
      <c r="M42" s="49">
        <v>46832</v>
      </c>
    </row>
    <row r="43" spans="2:13" x14ac:dyDescent="0.45">
      <c r="J43" s="50"/>
      <c r="K43" s="50"/>
      <c r="M43" s="49">
        <v>46872</v>
      </c>
    </row>
    <row r="44" spans="2:13" x14ac:dyDescent="0.45">
      <c r="M44" s="49">
        <v>46876</v>
      </c>
    </row>
    <row r="45" spans="2:13" x14ac:dyDescent="0.45">
      <c r="M45" s="49">
        <v>46877</v>
      </c>
    </row>
    <row r="46" spans="2:13" x14ac:dyDescent="0.45">
      <c r="M46" s="49">
        <v>46878</v>
      </c>
    </row>
    <row r="47" spans="2:13" x14ac:dyDescent="0.45">
      <c r="M47" s="49">
        <v>46951</v>
      </c>
    </row>
    <row r="48" spans="2:13" x14ac:dyDescent="0.45">
      <c r="M48" s="49">
        <v>46976</v>
      </c>
    </row>
    <row r="49" spans="13:13" x14ac:dyDescent="0.45">
      <c r="M49" s="49">
        <v>47014</v>
      </c>
    </row>
    <row r="50" spans="13:13" x14ac:dyDescent="0.45">
      <c r="M50" s="49">
        <v>47018</v>
      </c>
    </row>
    <row r="51" spans="13:13" x14ac:dyDescent="0.45">
      <c r="M51" s="49">
        <v>47035</v>
      </c>
    </row>
    <row r="52" spans="13:13" x14ac:dyDescent="0.45">
      <c r="M52" s="49">
        <v>47060</v>
      </c>
    </row>
    <row r="53" spans="13:13" x14ac:dyDescent="0.45">
      <c r="M53" s="49">
        <v>47080</v>
      </c>
    </row>
    <row r="54" spans="13:13" x14ac:dyDescent="0.45">
      <c r="M54" s="49">
        <v>47119</v>
      </c>
    </row>
    <row r="55" spans="13:13" x14ac:dyDescent="0.45">
      <c r="M55" s="49">
        <v>47126</v>
      </c>
    </row>
    <row r="56" spans="13:13" x14ac:dyDescent="0.45">
      <c r="M56" s="49">
        <v>47160</v>
      </c>
    </row>
    <row r="57" spans="13:13" x14ac:dyDescent="0.45">
      <c r="M57" s="49">
        <v>47161</v>
      </c>
    </row>
    <row r="58" spans="13:13" x14ac:dyDescent="0.45">
      <c r="M58" s="49">
        <v>47172</v>
      </c>
    </row>
    <row r="59" spans="13:13" x14ac:dyDescent="0.45">
      <c r="M59" s="49">
        <v>47197</v>
      </c>
    </row>
    <row r="60" spans="13:13" x14ac:dyDescent="0.45">
      <c r="M60" s="49">
        <v>47237</v>
      </c>
    </row>
    <row r="61" spans="13:13" x14ac:dyDescent="0.45">
      <c r="M61" s="49">
        <v>47238</v>
      </c>
    </row>
    <row r="62" spans="13:13" x14ac:dyDescent="0.45">
      <c r="M62" s="49">
        <v>47241</v>
      </c>
    </row>
    <row r="63" spans="13:13" x14ac:dyDescent="0.45">
      <c r="M63" s="49">
        <v>47242</v>
      </c>
    </row>
    <row r="64" spans="13:13" x14ac:dyDescent="0.45">
      <c r="M64" s="49">
        <v>47243</v>
      </c>
    </row>
    <row r="65" spans="13:13" x14ac:dyDescent="0.45">
      <c r="M65" s="49">
        <v>47315</v>
      </c>
    </row>
    <row r="66" spans="13:13" x14ac:dyDescent="0.45">
      <c r="M66" s="49">
        <v>47341</v>
      </c>
    </row>
    <row r="67" spans="13:13" x14ac:dyDescent="0.45">
      <c r="M67" s="49">
        <v>47378</v>
      </c>
    </row>
    <row r="68" spans="13:13" x14ac:dyDescent="0.45">
      <c r="M68" s="49">
        <v>47384</v>
      </c>
    </row>
    <row r="69" spans="13:13" x14ac:dyDescent="0.45">
      <c r="M69" s="49">
        <v>47385</v>
      </c>
    </row>
    <row r="70" spans="13:13" x14ac:dyDescent="0.45">
      <c r="M70" s="49">
        <v>47399</v>
      </c>
    </row>
    <row r="71" spans="13:13" x14ac:dyDescent="0.45">
      <c r="M71" s="49">
        <v>47425</v>
      </c>
    </row>
    <row r="72" spans="13:13" x14ac:dyDescent="0.45">
      <c r="M72" s="49">
        <v>47445</v>
      </c>
    </row>
    <row r="73" spans="13:13" x14ac:dyDescent="0.45">
      <c r="M73" s="49">
        <v>47484</v>
      </c>
    </row>
    <row r="74" spans="13:13" x14ac:dyDescent="0.45">
      <c r="M74" s="49">
        <v>47497</v>
      </c>
    </row>
    <row r="75" spans="13:13" x14ac:dyDescent="0.45">
      <c r="M75" s="49">
        <v>47525</v>
      </c>
    </row>
    <row r="76" spans="13:13" x14ac:dyDescent="0.45">
      <c r="M76" s="49">
        <v>47537</v>
      </c>
    </row>
    <row r="77" spans="13:13" x14ac:dyDescent="0.45">
      <c r="M77" s="49">
        <v>47562</v>
      </c>
    </row>
    <row r="78" spans="13:13" x14ac:dyDescent="0.45">
      <c r="M78" s="49">
        <v>47602</v>
      </c>
    </row>
    <row r="79" spans="13:13" x14ac:dyDescent="0.45">
      <c r="M79" s="49">
        <v>47606</v>
      </c>
    </row>
    <row r="80" spans="13:13" x14ac:dyDescent="0.45">
      <c r="M80" s="49">
        <v>47607</v>
      </c>
    </row>
    <row r="81" spans="13:13" x14ac:dyDescent="0.45">
      <c r="M81" s="49">
        <v>47608</v>
      </c>
    </row>
    <row r="82" spans="13:13" x14ac:dyDescent="0.45">
      <c r="M82" s="49">
        <v>47609</v>
      </c>
    </row>
    <row r="83" spans="13:13" x14ac:dyDescent="0.45">
      <c r="M83" s="49">
        <v>47679</v>
      </c>
    </row>
    <row r="84" spans="13:13" x14ac:dyDescent="0.45">
      <c r="M84" s="49">
        <v>47706</v>
      </c>
    </row>
    <row r="85" spans="13:13" x14ac:dyDescent="0.45">
      <c r="M85" s="49">
        <v>47707</v>
      </c>
    </row>
    <row r="86" spans="13:13" x14ac:dyDescent="0.45">
      <c r="M86" s="49">
        <v>47742</v>
      </c>
    </row>
    <row r="87" spans="13:13" x14ac:dyDescent="0.45">
      <c r="M87" s="49">
        <v>47749</v>
      </c>
    </row>
    <row r="88" spans="13:13" x14ac:dyDescent="0.45">
      <c r="M88" s="49">
        <v>47770</v>
      </c>
    </row>
    <row r="89" spans="13:13" x14ac:dyDescent="0.45">
      <c r="M89" s="49">
        <v>47790</v>
      </c>
    </row>
    <row r="90" spans="13:13" x14ac:dyDescent="0.45">
      <c r="M90" s="49">
        <v>47791</v>
      </c>
    </row>
    <row r="91" spans="13:13" x14ac:dyDescent="0.45">
      <c r="M91" s="49">
        <v>47810</v>
      </c>
    </row>
  </sheetData>
  <mergeCells count="22">
    <mergeCell ref="F11:G11"/>
    <mergeCell ref="F10:G10"/>
    <mergeCell ref="F9:G9"/>
    <mergeCell ref="A1:K2"/>
    <mergeCell ref="H18:I18"/>
    <mergeCell ref="C4:D4"/>
    <mergeCell ref="C14:D14"/>
    <mergeCell ref="C13:D13"/>
    <mergeCell ref="C12:D12"/>
    <mergeCell ref="C11:D11"/>
    <mergeCell ref="C5:D5"/>
    <mergeCell ref="C18:G18"/>
    <mergeCell ref="F5:G5"/>
    <mergeCell ref="F14:G14"/>
    <mergeCell ref="J39:K39"/>
    <mergeCell ref="J41:K41"/>
    <mergeCell ref="J40:K40"/>
    <mergeCell ref="F13:G13"/>
    <mergeCell ref="F12:G12"/>
    <mergeCell ref="H19:I19"/>
    <mergeCell ref="J38:K38"/>
    <mergeCell ref="H22:I22"/>
  </mergeCells>
  <phoneticPr fontId="1"/>
  <conditionalFormatting sqref="D20:D22">
    <cfRule type="expression" dxfId="8" priority="4">
      <formula>COUNTIF(祝日リスト,C20)&gt;0</formula>
    </cfRule>
    <cfRule type="expression" dxfId="7" priority="5">
      <formula>WEEKDAY(C20)=1</formula>
    </cfRule>
    <cfRule type="expression" dxfId="6" priority="6">
      <formula>WEEKDAY(C20)=7</formula>
    </cfRule>
  </conditionalFormatting>
  <conditionalFormatting sqref="G19:G22">
    <cfRule type="expression" dxfId="5" priority="7">
      <formula>COUNTIF(祝日リスト,F19)&gt;0</formula>
    </cfRule>
    <cfRule type="expression" dxfId="4" priority="8">
      <formula>WEEKDAY(F19)=1</formula>
    </cfRule>
    <cfRule type="expression" dxfId="3" priority="9">
      <formula>WEEKDAY(F19)=7</formula>
    </cfRule>
  </conditionalFormatting>
  <conditionalFormatting sqref="I9:I14">
    <cfRule type="expression" dxfId="2" priority="1">
      <formula>COUNTIF(祝日リスト,H9)&gt;0</formula>
    </cfRule>
    <cfRule type="expression" dxfId="1" priority="2">
      <formula>WEEKDAY(H9)=1</formula>
    </cfRule>
    <cfRule type="expression" dxfId="0" priority="3">
      <formula>WEEKDAY(H9)=7</formula>
    </cfRule>
  </conditionalFormatting>
  <pageMargins left="0.25" right="0.25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BS11キャンセル早見表</vt:lpstr>
      <vt:lpstr>BS11キャンセル早見表!Print_Area</vt:lpstr>
      <vt:lpstr>祝日リスト</vt:lpstr>
    </vt:vector>
  </TitlesOfParts>
  <Company>日本ＢＳ放送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徳永 那々子</dc:creator>
  <cp:lastModifiedBy>徳永 那々子</cp:lastModifiedBy>
  <cp:lastPrinted>2026-09-24T04:23:37Z</cp:lastPrinted>
  <dcterms:created xsi:type="dcterms:W3CDTF">2026-06-17T02:12:45Z</dcterms:created>
  <dcterms:modified xsi:type="dcterms:W3CDTF">2026-09-29T02:51:16Z</dcterms:modified>
</cp:coreProperties>
</file>